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441B8DF-0714-49B4-9F03-9B20BF4D2200}" xr6:coauthVersionLast="47" xr6:coauthVersionMax="47" xr10:uidLastSave="{00000000-0000-0000-0000-000000000000}"/>
  <bookViews>
    <workbookView xWindow="3043" yWindow="584" windowWidth="11683" windowHeight="14088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60" l="1"/>
  <c r="I25" i="60" l="1"/>
  <c r="J25" i="60"/>
  <c r="K25" i="60"/>
  <c r="L25" i="60"/>
  <c r="M25" i="60"/>
  <c r="N25" i="60"/>
  <c r="O25" i="60"/>
  <c r="P25" i="60"/>
  <c r="Q25" i="60"/>
  <c r="H26" i="60" l="1"/>
  <c r="P26" i="60"/>
  <c r="Q26" i="60"/>
  <c r="O26" i="60"/>
  <c r="N26" i="60"/>
  <c r="L26" i="60"/>
  <c r="L30" i="60" s="1"/>
  <c r="K26" i="60"/>
  <c r="J26" i="60"/>
  <c r="I26" i="60"/>
  <c r="M26" i="60"/>
  <c r="H29" i="60" l="1"/>
  <c r="H30" i="60" s="1"/>
  <c r="E25" i="60"/>
  <c r="F25" i="60"/>
  <c r="U25" i="60" l="1"/>
  <c r="U26" i="60" l="1"/>
  <c r="V25" i="60" l="1"/>
  <c r="V26" i="60" s="1"/>
  <c r="T25" i="60"/>
  <c r="T26" i="60" s="1"/>
  <c r="D25" i="60" l="1"/>
  <c r="D26" i="60" s="1"/>
  <c r="F26" i="60" l="1"/>
  <c r="H34" i="60" s="1"/>
  <c r="G25" i="60"/>
  <c r="G26" i="60" s="1"/>
  <c r="E26" i="60" l="1"/>
  <c r="H33" i="60" s="1"/>
  <c r="H35" i="60" s="1"/>
  <c r="S25" i="60"/>
  <c r="R25" i="60"/>
  <c r="D35" i="60"/>
  <c r="S26" i="60" l="1"/>
  <c r="R26" i="60"/>
  <c r="H32" i="60"/>
</calcChain>
</file>

<file path=xl/sharedStrings.xml><?xml version="1.0" encoding="utf-8"?>
<sst xmlns="http://schemas.openxmlformats.org/spreadsheetml/2006/main" count="63" uniqueCount="57">
  <si>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</si>
  <si>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</si>
  <si>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</si>
  <si>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</si>
  <si>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</si>
  <si>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</si>
  <si>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</si>
  <si>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</si>
  <si>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</si>
  <si>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</si>
  <si>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</si>
  <si>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</si>
  <si>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</si>
  <si>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</si>
  <si>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</si>
  <si>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</si>
  <si>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</si>
  <si>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</si>
  <si>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</si>
  <si>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</si>
  <si>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</si>
  <si>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</si>
  <si>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</si>
  <si>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</si>
  <si>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</si>
  <si>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</si>
  <si>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</si>
  <si>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</si>
  <si>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</si>
  <si>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</si>
  <si>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</si>
  <si>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</si>
  <si>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</si>
  <si>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</si>
  <si>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</si>
  <si>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</si>
  <si>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>1</t>
  </si>
  <si>
    <t>Начальник ОППР</t>
  </si>
  <si>
    <t>Т.А. Ермолова</t>
  </si>
  <si>
    <t>Инженер по ПСР ОППР</t>
  </si>
  <si>
    <t>НДС  20%</t>
  </si>
  <si>
    <t xml:space="preserve">Расчет начальной (максимальной) цены договора </t>
  </si>
  <si>
    <t>В.А. Тушкова</t>
  </si>
  <si>
    <t>Основание: Ведомость объемов  работ № 1, утвержденные зам. директора филиала-техническим директором  ТЭЦ-9 Мироновым Е.Н.</t>
  </si>
  <si>
    <t>УТВЕРЖДАЮ:</t>
  </si>
  <si>
    <t>Заместитель директора филиала-</t>
  </si>
  <si>
    <t>технический директор ТЭЦ-9</t>
  </si>
  <si>
    <t>___________ Е.Н. Миронов</t>
  </si>
  <si>
    <t>действующий  на основании доверенности  №477 от 15.11.2023</t>
  </si>
  <si>
    <t xml:space="preserve">Приложение № 4 к договору №                                        от                                                                         </t>
  </si>
  <si>
    <t>1 кв 2024</t>
  </si>
  <si>
    <t>Составлен в ценах по состоянию на 1 кв. 2024г.</t>
  </si>
  <si>
    <t xml:space="preserve"> Индекс-дефлятор на материалы и ЭММ</t>
  </si>
  <si>
    <t>Базовые цены на работы по ремонту энергетического оборудования БЦ</t>
  </si>
  <si>
    <t>Источник сметных цен</t>
  </si>
  <si>
    <t>по объекту (работ/услуг): Выполнение подготовительных работ (зачистка) для проведения технического диагностирования ресиверов ЭЦ на филиале ТЭЦ-9 в г. Ангарске.</t>
  </si>
  <si>
    <t>Выполнение подготовительных работ (зачистка) для проведения технического диагностирования ресиверов ЭЦ на филиале ТЭЦ-9 в г. Ангарске.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</si>
</sst>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9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/>
    </xf>
    <xf numFmtId="0" fontId="35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0" fontId="8" fillId="0" borderId="5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left"/>
    </xf>
    <xf numFmtId="10" fontId="40" fillId="0" borderId="0" xfId="0" applyNumberFormat="1" applyFont="1" applyAlignment="1">
      <alignment horizontal="right" vertical="center"/>
    </xf>
    <xf numFmtId="9" fontId="25" fillId="0" borderId="0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3" fontId="6" fillId="0" borderId="6" xfId="45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3" fontId="38" fillId="0" borderId="7" xfId="0" applyNumberFormat="1" applyFont="1" applyFill="1" applyBorder="1" applyAlignment="1">
      <alignment horizontal="center" vertical="center"/>
    </xf>
    <xf numFmtId="3" fontId="6" fillId="0" borderId="7" xfId="45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0" fontId="29" fillId="0" borderId="0" xfId="0" applyFont="1" applyFill="1" applyAlignment="1">
      <alignment horizontal="right"/>
    </xf>
    <xf numFmtId="0" fontId="23" fillId="0" borderId="0" xfId="0" applyFont="1" applyAlignment="1">
      <alignment vertical="top" wrapText="1"/>
    </xf>
    <xf numFmtId="0" fontId="29" fillId="0" borderId="0" xfId="0" applyFont="1" applyFill="1" applyAlignment="1">
      <alignment wrapText="1"/>
    </xf>
    <xf numFmtId="0" fontId="34" fillId="0" borderId="0" xfId="0" applyFont="1" applyFill="1" applyAlignment="1">
      <alignment wrapText="1"/>
    </xf>
    <xf numFmtId="0" fontId="29" fillId="0" borderId="0" xfId="0" applyFont="1" applyFill="1" applyAlignment="1"/>
    <xf numFmtId="49" fontId="41" fillId="0" borderId="0" xfId="47" applyNumberFormat="1" applyFont="1" applyAlignment="1">
      <alignment horizontal="right" vertical="top"/>
    </xf>
    <xf numFmtId="49" fontId="42" fillId="0" borderId="0" xfId="47" applyNumberFormat="1" applyFont="1" applyAlignment="1">
      <alignment horizontal="right"/>
    </xf>
    <xf numFmtId="49" fontId="43" fillId="0" borderId="0" xfId="47" applyNumberFormat="1" applyFont="1" applyAlignment="1">
      <alignment horizontal="right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0" fontId="8" fillId="0" borderId="0" xfId="0" applyNumberFormat="1" applyFont="1" applyAlignment="1">
      <alignment horizontal="left" vertical="center" wrapText="1"/>
    </xf>
    <xf numFmtId="0" fontId="25" fillId="0" borderId="0" xfId="0" applyFont="1" applyBorder="1" applyAlignment="1">
      <alignment horizontal="left" vertical="center"/>
    </xf>
    <xf numFmtId="10" fontId="8" fillId="0" borderId="0" xfId="0" applyNumberFormat="1" applyFont="1" applyFill="1" applyBorder="1" applyAlignment="1">
      <alignment vertical="center" wrapText="1"/>
    </xf>
    <xf numFmtId="0" fontId="17" fillId="2" borderId="0" xfId="0" applyFont="1" applyFill="1" applyAlignment="1">
      <alignment horizontal="center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X74"/>
  <sheetViews>
    <sheetView tabSelected="1" view="pageBreakPreview" topLeftCell="A10" zoomScale="80" zoomScaleNormal="100" zoomScaleSheetLayoutView="80" zoomScalePageLayoutView="70" workbookViewId="0">
      <selection activeCell="B30" sqref="B30"/>
    </sheetView>
  </sheetViews>
  <sheetFormatPr defaultColWidth="9.125" defaultRowHeight="14.3" outlineLevelCol="1"/>
  <cols>
    <col min="1" max="1" width="4.375" style="5" customWidth="1"/>
    <col min="2" max="2" width="42.25" style="5" customWidth="1"/>
    <col min="3" max="3" width="10.5" style="5" customWidth="1"/>
    <col min="4" max="4" width="11.875" style="5" hidden="1" customWidth="1" outlineLevel="1"/>
    <col min="5" max="5" width="10.875" style="5" hidden="1" customWidth="1" outlineLevel="1"/>
    <col min="6" max="6" width="10" style="8" hidden="1" customWidth="1" outlineLevel="1"/>
    <col min="7" max="7" width="11.375" style="5" hidden="1" customWidth="1" outlineLevel="1"/>
    <col min="8" max="8" width="15.875" style="5" customWidth="1" collapsed="1"/>
    <col min="9" max="11" width="11.375" style="5" customWidth="1" outlineLevel="1"/>
    <col min="12" max="12" width="11.875" style="5" customWidth="1"/>
    <col min="13" max="13" width="14.875" style="5" customWidth="1"/>
    <col min="14" max="16" width="11.5" style="5" customWidth="1" outlineLevel="1"/>
    <col min="17" max="17" width="11.5" style="5" customWidth="1"/>
    <col min="18" max="18" width="11.375" style="5" hidden="1" customWidth="1"/>
    <col min="19" max="19" width="12.5" style="5" hidden="1" customWidth="1"/>
    <col min="20" max="20" width="12" style="5" hidden="1" customWidth="1"/>
    <col min="21" max="21" width="0" style="5" hidden="1" customWidth="1"/>
    <col min="22" max="22" width="4.5" style="5" hidden="1" customWidth="1"/>
    <col min="23" max="23" width="16.125" style="5" customWidth="1"/>
    <col min="24" max="16384" width="9.125" style="5"/>
  </cols>
  <sheetData>
    <row r="1" spans="1:21">
      <c r="Q1" s="99" t="s">
        <v>49</v>
      </c>
    </row>
    <row r="2" spans="1:21" s="7" customFormat="1" ht="17.7" customHeight="1">
      <c r="A2" s="46"/>
      <c r="B2" s="47"/>
      <c r="C2" s="48"/>
      <c r="F2" s="49"/>
      <c r="M2" s="68"/>
      <c r="N2" s="69"/>
      <c r="O2" s="101"/>
      <c r="P2" s="101"/>
      <c r="Q2" s="105" t="s">
        <v>44</v>
      </c>
    </row>
    <row r="3" spans="1:21" s="7" customFormat="1" ht="18.350000000000001" customHeight="1">
      <c r="A3" s="46"/>
      <c r="B3" s="47"/>
      <c r="C3" s="48"/>
      <c r="F3" s="49"/>
      <c r="M3" s="102"/>
      <c r="N3" s="102"/>
      <c r="O3" s="102"/>
      <c r="P3" s="102"/>
      <c r="Q3" s="106" t="s">
        <v>45</v>
      </c>
    </row>
    <row r="4" spans="1:21" s="7" customFormat="1" ht="18.350000000000001">
      <c r="A4" s="46"/>
      <c r="B4" s="47"/>
      <c r="C4" s="48"/>
      <c r="F4" s="50"/>
      <c r="G4" s="50"/>
      <c r="M4" s="100"/>
      <c r="N4" s="103"/>
      <c r="O4" s="103"/>
      <c r="P4" s="103"/>
      <c r="Q4" s="106" t="s">
        <v>46</v>
      </c>
    </row>
    <row r="5" spans="1:21" s="7" customFormat="1" ht="12.25" customHeight="1">
      <c r="A5" s="46"/>
      <c r="B5" s="47"/>
      <c r="C5" s="48"/>
      <c r="F5" s="50"/>
      <c r="G5" s="50"/>
      <c r="M5" s="100"/>
      <c r="N5" s="104"/>
      <c r="O5" s="104"/>
      <c r="P5" s="104"/>
      <c r="Q5" s="106"/>
    </row>
    <row r="6" spans="1:21" s="7" customFormat="1" ht="21.75" customHeight="1">
      <c r="A6" s="46"/>
      <c r="B6" s="47"/>
      <c r="C6" s="48"/>
      <c r="F6" s="50"/>
      <c r="G6" s="50"/>
      <c r="M6" s="70"/>
      <c r="N6" s="71"/>
      <c r="P6" s="85"/>
      <c r="Q6" s="106" t="s">
        <v>47</v>
      </c>
    </row>
    <row r="7" spans="1:21" s="7" customFormat="1" ht="20.399999999999999" customHeight="1">
      <c r="A7" s="46"/>
      <c r="B7" s="47"/>
      <c r="C7" s="48"/>
      <c r="F7" s="50"/>
      <c r="G7" s="50"/>
      <c r="M7" s="70"/>
      <c r="N7" s="71"/>
      <c r="O7" s="71"/>
      <c r="P7" s="85"/>
      <c r="Q7" s="107" t="s">
        <v>48</v>
      </c>
    </row>
    <row r="8" spans="1:21" s="7" customFormat="1" ht="0.7" hidden="1" customHeight="1">
      <c r="A8" s="46"/>
      <c r="B8" s="47"/>
      <c r="C8" s="48"/>
      <c r="F8" s="50"/>
      <c r="G8" s="50"/>
      <c r="M8" s="70"/>
      <c r="N8" s="71"/>
      <c r="O8" s="71"/>
      <c r="P8" s="85"/>
      <c r="Q8" s="71"/>
    </row>
    <row r="9" spans="1:21" s="7" customFormat="1" ht="7.5" hidden="1" customHeight="1">
      <c r="A9" s="46"/>
      <c r="B9" s="47"/>
      <c r="C9" s="48"/>
      <c r="F9" s="50"/>
      <c r="G9" s="50"/>
      <c r="M9" s="70"/>
      <c r="N9" s="71"/>
      <c r="O9" s="71"/>
      <c r="P9" s="85"/>
      <c r="Q9" s="71"/>
    </row>
    <row r="10" spans="1:21" s="7" customFormat="1" ht="21.75" customHeight="1">
      <c r="A10" s="46"/>
      <c r="B10" s="47"/>
      <c r="C10" s="48"/>
      <c r="F10" s="50"/>
      <c r="G10" s="50"/>
      <c r="M10" s="72"/>
      <c r="N10" s="73"/>
      <c r="O10" s="74"/>
      <c r="P10" s="86"/>
      <c r="Q10" s="75"/>
    </row>
    <row r="11" spans="1:21" s="38" customFormat="1" ht="25.15" customHeight="1">
      <c r="A11" s="120" t="s">
        <v>41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</row>
    <row r="12" spans="1:21" s="38" customFormat="1" ht="30.6" customHeight="1">
      <c r="A12" s="128" t="s">
        <v>55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</row>
    <row r="13" spans="1:21" ht="24.45" customHeight="1">
      <c r="A13" s="122" t="s">
        <v>43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</row>
    <row r="14" spans="1:21" s="12" customFormat="1" ht="19.05" customHeight="1">
      <c r="A14" s="9" t="s">
        <v>3</v>
      </c>
      <c r="B14" s="10"/>
      <c r="C14" s="10"/>
      <c r="D14" s="10"/>
      <c r="F14" s="13"/>
      <c r="I14" s="11"/>
      <c r="J14" s="11"/>
    </row>
    <row r="15" spans="1:21" s="12" customFormat="1" ht="22.75" customHeight="1">
      <c r="A15" s="14" t="s">
        <v>54</v>
      </c>
      <c r="C15" s="125" t="s">
        <v>53</v>
      </c>
      <c r="D15" s="125"/>
      <c r="E15" s="125"/>
      <c r="F15" s="125"/>
      <c r="G15" s="125"/>
      <c r="H15" s="125"/>
      <c r="I15" s="125"/>
      <c r="J15" s="125"/>
      <c r="K15" s="125"/>
    </row>
    <row r="16" spans="1:21" s="12" customFormat="1" ht="16.5" customHeight="1">
      <c r="A16" s="109" t="s">
        <v>20</v>
      </c>
      <c r="B16" s="109"/>
      <c r="C16" s="110" t="s">
        <v>50</v>
      </c>
      <c r="D16" s="110"/>
      <c r="E16" s="66"/>
      <c r="F16" s="53"/>
      <c r="G16" s="66"/>
      <c r="H16" s="66"/>
      <c r="I16" s="126"/>
      <c r="J16" s="14"/>
      <c r="M16" s="58"/>
      <c r="N16" s="57"/>
      <c r="O16" s="57"/>
      <c r="P16" s="87"/>
    </row>
    <row r="17" spans="1:24" s="12" customFormat="1" ht="25.15" customHeight="1">
      <c r="A17" s="124" t="s">
        <v>52</v>
      </c>
      <c r="B17" s="124"/>
      <c r="C17" s="98"/>
      <c r="D17" s="83"/>
      <c r="E17" s="83"/>
      <c r="F17" s="83"/>
      <c r="G17" s="83"/>
      <c r="H17" s="83"/>
      <c r="I17" s="127"/>
      <c r="J17" s="81"/>
      <c r="K17" s="81"/>
      <c r="L17" s="81"/>
      <c r="M17" s="81"/>
      <c r="N17" s="81"/>
      <c r="O17" s="81"/>
      <c r="P17" s="88"/>
    </row>
    <row r="18" spans="1:24" ht="25.5" customHeight="1">
      <c r="A18" s="123" t="s">
        <v>51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1:24">
      <c r="A19" s="113" t="s">
        <v>23</v>
      </c>
      <c r="B19" s="113" t="s">
        <v>0</v>
      </c>
      <c r="C19" s="113" t="s">
        <v>1</v>
      </c>
      <c r="D19" s="113" t="s">
        <v>18</v>
      </c>
      <c r="E19" s="113"/>
      <c r="F19" s="113"/>
      <c r="G19" s="113"/>
      <c r="H19" s="113" t="s">
        <v>28</v>
      </c>
      <c r="I19" s="113"/>
      <c r="J19" s="113"/>
      <c r="K19" s="113"/>
      <c r="L19" s="113"/>
      <c r="M19" s="113"/>
      <c r="N19" s="113"/>
      <c r="O19" s="113"/>
      <c r="P19" s="113"/>
      <c r="Q19" s="113"/>
      <c r="R19" s="113" t="s">
        <v>24</v>
      </c>
      <c r="S19" s="113"/>
      <c r="T19" s="113"/>
      <c r="U19" s="113"/>
      <c r="V19" s="113"/>
    </row>
    <row r="20" spans="1:24" ht="15.45" customHeight="1">
      <c r="A20" s="113"/>
      <c r="B20" s="113"/>
      <c r="C20" s="113"/>
      <c r="D20" s="113" t="s">
        <v>8</v>
      </c>
      <c r="E20" s="113" t="s">
        <v>15</v>
      </c>
      <c r="F20" s="113"/>
      <c r="G20" s="113"/>
      <c r="H20" s="114" t="s">
        <v>35</v>
      </c>
      <c r="I20" s="113" t="s">
        <v>34</v>
      </c>
      <c r="J20" s="113"/>
      <c r="K20" s="113"/>
      <c r="L20" s="113"/>
      <c r="M20" s="113"/>
      <c r="N20" s="113"/>
      <c r="O20" s="113"/>
      <c r="P20" s="113"/>
      <c r="Q20" s="113"/>
      <c r="R20" s="114" t="s">
        <v>8</v>
      </c>
      <c r="S20" s="113" t="s">
        <v>15</v>
      </c>
      <c r="T20" s="113"/>
      <c r="U20" s="113"/>
      <c r="V20" s="113"/>
    </row>
    <row r="21" spans="1:24" ht="46.55" customHeight="1">
      <c r="A21" s="113"/>
      <c r="B21" s="113"/>
      <c r="C21" s="113"/>
      <c r="D21" s="113"/>
      <c r="E21" s="33" t="s">
        <v>5</v>
      </c>
      <c r="F21" s="33" t="s">
        <v>9</v>
      </c>
      <c r="G21" s="33" t="s">
        <v>21</v>
      </c>
      <c r="H21" s="114"/>
      <c r="I21" s="61" t="s">
        <v>32</v>
      </c>
      <c r="J21" s="61" t="s">
        <v>4</v>
      </c>
      <c r="K21" s="61" t="s">
        <v>33</v>
      </c>
      <c r="L21" s="61" t="s">
        <v>19</v>
      </c>
      <c r="M21" s="62" t="s">
        <v>14</v>
      </c>
      <c r="N21" s="59" t="s">
        <v>6</v>
      </c>
      <c r="O21" s="59" t="s">
        <v>7</v>
      </c>
      <c r="P21" s="59" t="s">
        <v>30</v>
      </c>
      <c r="Q21" s="60" t="s">
        <v>31</v>
      </c>
      <c r="R21" s="114"/>
      <c r="S21" s="42" t="s">
        <v>25</v>
      </c>
      <c r="T21" s="42" t="s">
        <v>19</v>
      </c>
      <c r="U21" s="42" t="s">
        <v>14</v>
      </c>
      <c r="V21" s="34" t="s">
        <v>13</v>
      </c>
    </row>
    <row r="22" spans="1:24" ht="16.149999999999999" customHeight="1">
      <c r="A22" s="33">
        <v>1</v>
      </c>
      <c r="B22" s="33">
        <v>2</v>
      </c>
      <c r="C22" s="33">
        <v>3</v>
      </c>
      <c r="D22" s="33">
        <v>4</v>
      </c>
      <c r="E22" s="33">
        <v>5</v>
      </c>
      <c r="F22" s="33">
        <v>6</v>
      </c>
      <c r="G22" s="33">
        <v>7</v>
      </c>
      <c r="H22" s="33">
        <v>4</v>
      </c>
      <c r="I22" s="63">
        <v>5</v>
      </c>
      <c r="J22" s="63">
        <v>6</v>
      </c>
      <c r="K22" s="63">
        <v>7</v>
      </c>
      <c r="L22" s="63">
        <v>8</v>
      </c>
      <c r="M22" s="63">
        <v>9</v>
      </c>
      <c r="N22" s="33">
        <v>10</v>
      </c>
      <c r="O22" s="33">
        <v>11</v>
      </c>
      <c r="P22" s="84">
        <v>12</v>
      </c>
      <c r="Q22" s="33">
        <v>13</v>
      </c>
      <c r="R22" s="42">
        <v>12</v>
      </c>
      <c r="S22" s="42">
        <v>13</v>
      </c>
      <c r="T22" s="42">
        <v>14</v>
      </c>
      <c r="U22" s="42">
        <v>15</v>
      </c>
      <c r="V22" s="42">
        <v>16</v>
      </c>
    </row>
    <row r="23" spans="1:24" s="15" customFormat="1" ht="15.45" customHeight="1">
      <c r="A23" s="115"/>
      <c r="B23" s="115"/>
      <c r="C23" s="115"/>
      <c r="D23" s="33"/>
      <c r="E23" s="33"/>
      <c r="F23" s="33"/>
      <c r="G23" s="33"/>
      <c r="H23" s="33"/>
      <c r="I23" s="63"/>
      <c r="J23" s="63"/>
      <c r="K23" s="63"/>
      <c r="L23" s="63"/>
      <c r="M23" s="63"/>
      <c r="N23" s="33"/>
      <c r="O23" s="33"/>
      <c r="P23" s="84"/>
      <c r="Q23" s="33"/>
      <c r="R23" s="42"/>
      <c r="S23" s="42"/>
      <c r="T23" s="42"/>
      <c r="U23" s="42"/>
      <c r="V23" s="42"/>
    </row>
    <row r="24" spans="1:24" s="15" customFormat="1" ht="55.05" customHeight="1">
      <c r="A24" s="26">
        <v>1</v>
      </c>
      <c r="B24" s="82" t="s">
        <v>56</v>
      </c>
      <c r="C24" s="31" t="s">
        <v>36</v>
      </c>
      <c r="D24" s="18"/>
      <c r="E24" s="18"/>
      <c r="F24" s="19"/>
      <c r="G24" s="18"/>
      <c r="H24" s="25">
        <v>107609</v>
      </c>
      <c r="I24" s="18"/>
      <c r="J24" s="18"/>
      <c r="K24" s="18"/>
      <c r="L24" s="18"/>
      <c r="M24" s="64"/>
      <c r="N24" s="18"/>
      <c r="O24" s="18"/>
      <c r="P24" s="79">
        <v>175.44</v>
      </c>
      <c r="Q24" s="79"/>
      <c r="R24" s="25"/>
      <c r="S24" s="25"/>
      <c r="T24" s="25"/>
      <c r="U24" s="25"/>
      <c r="V24" s="89"/>
      <c r="W24" s="94"/>
      <c r="X24" s="93"/>
    </row>
    <row r="25" spans="1:24" s="15" customFormat="1" ht="15.65">
      <c r="A25" s="117" t="s">
        <v>35</v>
      </c>
      <c r="B25" s="117"/>
      <c r="C25" s="117"/>
      <c r="D25" s="35">
        <f t="shared" ref="D25:V25" si="0">SUM(D24:D24)</f>
        <v>0</v>
      </c>
      <c r="E25" s="35">
        <f t="shared" si="0"/>
        <v>0</v>
      </c>
      <c r="F25" s="35">
        <f t="shared" si="0"/>
        <v>0</v>
      </c>
      <c r="G25" s="35">
        <f t="shared" si="0"/>
        <v>0</v>
      </c>
      <c r="H25" s="35">
        <f t="shared" si="0"/>
        <v>107609</v>
      </c>
      <c r="I25" s="35">
        <f t="shared" si="0"/>
        <v>0</v>
      </c>
      <c r="J25" s="35">
        <f t="shared" si="0"/>
        <v>0</v>
      </c>
      <c r="K25" s="35">
        <f t="shared" si="0"/>
        <v>0</v>
      </c>
      <c r="L25" s="35">
        <f t="shared" si="0"/>
        <v>0</v>
      </c>
      <c r="M25" s="35">
        <f t="shared" si="0"/>
        <v>0</v>
      </c>
      <c r="N25" s="35">
        <f t="shared" si="0"/>
        <v>0</v>
      </c>
      <c r="O25" s="35">
        <f t="shared" si="0"/>
        <v>0</v>
      </c>
      <c r="P25" s="28">
        <f t="shared" si="0"/>
        <v>175.44</v>
      </c>
      <c r="Q25" s="35">
        <f t="shared" si="0"/>
        <v>0</v>
      </c>
      <c r="R25" s="43">
        <f t="shared" si="0"/>
        <v>0</v>
      </c>
      <c r="S25" s="43">
        <f t="shared" si="0"/>
        <v>0</v>
      </c>
      <c r="T25" s="43">
        <f t="shared" si="0"/>
        <v>0</v>
      </c>
      <c r="U25" s="43">
        <f t="shared" si="0"/>
        <v>0</v>
      </c>
      <c r="V25" s="90">
        <f t="shared" si="0"/>
        <v>0</v>
      </c>
      <c r="W25" s="95"/>
      <c r="X25" s="93"/>
    </row>
    <row r="26" spans="1:24" s="15" customFormat="1">
      <c r="A26" s="121" t="s">
        <v>16</v>
      </c>
      <c r="B26" s="121"/>
      <c r="C26" s="121"/>
      <c r="D26" s="32" t="e">
        <f>D25+#REF!</f>
        <v>#REF!</v>
      </c>
      <c r="E26" s="32" t="e">
        <f>E25+#REF!</f>
        <v>#REF!</v>
      </c>
      <c r="F26" s="32" t="e">
        <f>F25+#REF!</f>
        <v>#REF!</v>
      </c>
      <c r="G26" s="32" t="e">
        <f>G25+#REF!</f>
        <v>#REF!</v>
      </c>
      <c r="H26" s="32">
        <f>H25</f>
        <v>107609</v>
      </c>
      <c r="I26" s="65">
        <f t="shared" ref="I26:Q26" si="1">I25</f>
        <v>0</v>
      </c>
      <c r="J26" s="65">
        <f t="shared" si="1"/>
        <v>0</v>
      </c>
      <c r="K26" s="65">
        <f t="shared" si="1"/>
        <v>0</v>
      </c>
      <c r="L26" s="65">
        <f t="shared" si="1"/>
        <v>0</v>
      </c>
      <c r="M26" s="65">
        <f t="shared" si="1"/>
        <v>0</v>
      </c>
      <c r="N26" s="32">
        <f t="shared" si="1"/>
        <v>0</v>
      </c>
      <c r="O26" s="32">
        <f t="shared" si="1"/>
        <v>0</v>
      </c>
      <c r="P26" s="80">
        <f t="shared" si="1"/>
        <v>175.44</v>
      </c>
      <c r="Q26" s="80">
        <f t="shared" si="1"/>
        <v>0</v>
      </c>
      <c r="R26" s="32" t="e">
        <f>R25+#REF!</f>
        <v>#REF!</v>
      </c>
      <c r="S26" s="32" t="e">
        <f>S25+#REF!</f>
        <v>#REF!</v>
      </c>
      <c r="T26" s="32" t="e">
        <f>T25+#REF!</f>
        <v>#REF!</v>
      </c>
      <c r="U26" s="32" t="e">
        <f>U25+#REF!</f>
        <v>#REF!</v>
      </c>
      <c r="V26" s="91" t="e">
        <f>V25+#REF!</f>
        <v>#REF!</v>
      </c>
      <c r="W26" s="96"/>
      <c r="X26" s="93"/>
    </row>
    <row r="27" spans="1:24" s="15" customFormat="1" ht="39.75" hidden="1" customHeight="1">
      <c r="A27" s="119" t="s">
        <v>26</v>
      </c>
      <c r="B27" s="119"/>
      <c r="C27" s="119"/>
      <c r="D27" s="32"/>
      <c r="E27" s="32"/>
      <c r="F27" s="32"/>
      <c r="G27" s="32"/>
      <c r="H27" s="45"/>
      <c r="I27" s="65"/>
      <c r="J27" s="65"/>
      <c r="K27" s="65"/>
      <c r="L27" s="65"/>
      <c r="M27" s="65"/>
      <c r="N27" s="32"/>
      <c r="O27" s="32"/>
      <c r="P27" s="32"/>
      <c r="Q27" s="32"/>
      <c r="R27" s="26"/>
      <c r="S27" s="26"/>
      <c r="T27" s="26"/>
      <c r="U27" s="26"/>
      <c r="V27" s="92"/>
      <c r="W27" s="94"/>
      <c r="X27" s="93"/>
    </row>
    <row r="28" spans="1:24" s="15" customFormat="1" ht="19.05" customHeight="1">
      <c r="A28" s="114" t="s">
        <v>27</v>
      </c>
      <c r="B28" s="114"/>
      <c r="C28" s="114"/>
      <c r="D28" s="32"/>
      <c r="E28" s="32"/>
      <c r="F28" s="32"/>
      <c r="G28" s="32"/>
      <c r="H28" s="32"/>
      <c r="I28" s="65"/>
      <c r="J28" s="65"/>
      <c r="K28" s="65"/>
      <c r="L28" s="65"/>
      <c r="M28" s="65"/>
      <c r="N28" s="32"/>
      <c r="O28" s="32"/>
      <c r="P28" s="32"/>
      <c r="Q28" s="32"/>
      <c r="R28" s="26"/>
      <c r="S28" s="26"/>
      <c r="T28" s="26"/>
      <c r="U28" s="26"/>
      <c r="V28" s="92"/>
      <c r="W28" s="97"/>
      <c r="X28" s="93"/>
    </row>
    <row r="29" spans="1:24" s="15" customFormat="1">
      <c r="A29" s="26"/>
      <c r="B29" s="26" t="s">
        <v>40</v>
      </c>
      <c r="C29" s="25"/>
      <c r="D29" s="25"/>
      <c r="E29" s="18"/>
      <c r="F29" s="27"/>
      <c r="G29" s="18"/>
      <c r="H29" s="28">
        <f>H26*0.2</f>
        <v>21521.8</v>
      </c>
      <c r="I29" s="64"/>
      <c r="J29" s="64"/>
      <c r="K29" s="64"/>
      <c r="L29" s="64"/>
      <c r="M29" s="64"/>
      <c r="N29" s="18"/>
      <c r="O29" s="18"/>
      <c r="P29" s="18"/>
      <c r="Q29" s="18"/>
      <c r="R29" s="26"/>
      <c r="S29" s="26"/>
      <c r="T29" s="26"/>
      <c r="U29" s="26"/>
      <c r="V29" s="26"/>
    </row>
    <row r="30" spans="1:24" s="15" customFormat="1" ht="13.75" customHeight="1">
      <c r="A30" s="26"/>
      <c r="B30" s="26" t="s">
        <v>2</v>
      </c>
      <c r="C30" s="25"/>
      <c r="D30" s="25"/>
      <c r="E30" s="18"/>
      <c r="F30" s="27"/>
      <c r="G30" s="18"/>
      <c r="H30" s="28">
        <f>H26+H29</f>
        <v>129130.8</v>
      </c>
      <c r="I30" s="64"/>
      <c r="J30" s="64"/>
      <c r="K30" s="64"/>
      <c r="L30" s="28">
        <f>L26*1.2</f>
        <v>0</v>
      </c>
      <c r="M30" s="64"/>
      <c r="N30" s="18"/>
      <c r="O30" s="18"/>
      <c r="P30" s="18"/>
      <c r="Q30" s="18"/>
      <c r="R30" s="26"/>
      <c r="S30" s="26"/>
      <c r="T30" s="26"/>
      <c r="U30" s="26"/>
      <c r="V30" s="26"/>
    </row>
    <row r="31" spans="1:24" hidden="1">
      <c r="A31" s="118" t="s">
        <v>17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26"/>
      <c r="S31" s="26"/>
      <c r="T31" s="26"/>
      <c r="U31" s="26"/>
      <c r="V31" s="26"/>
    </row>
    <row r="32" spans="1:24" ht="15.45" hidden="1" customHeight="1">
      <c r="A32" s="52" t="s">
        <v>10</v>
      </c>
      <c r="B32" s="119" t="s">
        <v>11</v>
      </c>
      <c r="C32" s="119"/>
      <c r="D32" s="29"/>
      <c r="E32" s="24"/>
      <c r="F32" s="30"/>
      <c r="G32" s="24"/>
      <c r="H32" s="23" t="e">
        <f>#REF!</f>
        <v>#REF!</v>
      </c>
      <c r="I32" s="24"/>
      <c r="J32" s="24"/>
      <c r="K32" s="24"/>
      <c r="L32" s="24"/>
      <c r="M32" s="24"/>
      <c r="N32" s="24"/>
      <c r="O32" s="24"/>
      <c r="P32" s="24"/>
      <c r="Q32" s="24"/>
      <c r="R32" s="26"/>
      <c r="S32" s="26"/>
      <c r="T32" s="26"/>
      <c r="U32" s="26"/>
      <c r="V32" s="26"/>
    </row>
    <row r="33" spans="1:22" ht="13.75" hidden="1" customHeight="1">
      <c r="A33" s="116" t="s">
        <v>5</v>
      </c>
      <c r="B33" s="116"/>
      <c r="C33" s="116"/>
      <c r="D33" s="116"/>
      <c r="E33" s="116"/>
      <c r="F33" s="116"/>
      <c r="G33" s="22"/>
      <c r="H33" s="23" t="e">
        <f>E26*6.21+16</f>
        <v>#REF!</v>
      </c>
      <c r="I33" s="24"/>
      <c r="J33" s="24"/>
      <c r="K33" s="24"/>
      <c r="L33" s="24"/>
      <c r="M33" s="24"/>
      <c r="N33" s="24"/>
      <c r="O33" s="24"/>
      <c r="P33" s="24"/>
      <c r="Q33" s="24"/>
      <c r="R33" s="26"/>
      <c r="S33" s="26"/>
      <c r="T33" s="26"/>
      <c r="U33" s="26"/>
      <c r="V33" s="26"/>
    </row>
    <row r="34" spans="1:22" ht="13.75" hidden="1" customHeight="1">
      <c r="A34" s="116" t="s">
        <v>12</v>
      </c>
      <c r="B34" s="116"/>
      <c r="C34" s="116"/>
      <c r="D34" s="116"/>
      <c r="E34" s="116"/>
      <c r="F34" s="116"/>
      <c r="G34" s="22"/>
      <c r="H34" s="23" t="e">
        <f>F26*5.19+1</f>
        <v>#REF!</v>
      </c>
      <c r="I34" s="24"/>
      <c r="J34" s="24"/>
      <c r="K34" s="24"/>
      <c r="L34" s="24"/>
      <c r="M34" s="24"/>
      <c r="N34" s="24"/>
      <c r="O34" s="24"/>
      <c r="P34" s="24"/>
      <c r="Q34" s="24"/>
      <c r="R34" s="26"/>
      <c r="S34" s="26"/>
      <c r="T34" s="26"/>
      <c r="U34" s="26"/>
      <c r="V34" s="26"/>
    </row>
    <row r="35" spans="1:22" ht="18" hidden="1" customHeight="1">
      <c r="A35" s="26"/>
      <c r="B35" s="29" t="s">
        <v>29</v>
      </c>
      <c r="C35" s="36"/>
      <c r="D35" s="36" t="e">
        <f>D26</f>
        <v>#REF!</v>
      </c>
      <c r="E35" s="36"/>
      <c r="F35" s="37"/>
      <c r="G35" s="36"/>
      <c r="H35" s="36" t="e">
        <f>H26+H33+H34</f>
        <v>#REF!</v>
      </c>
      <c r="I35" s="36"/>
      <c r="J35" s="36"/>
      <c r="K35" s="36"/>
      <c r="L35" s="36"/>
      <c r="M35" s="36"/>
      <c r="N35" s="36"/>
      <c r="O35" s="36"/>
      <c r="P35" s="36"/>
      <c r="Q35" s="36"/>
      <c r="R35" s="44"/>
      <c r="S35" s="44"/>
      <c r="T35" s="44"/>
      <c r="U35" s="44"/>
      <c r="V35" s="44"/>
    </row>
    <row r="36" spans="1:22" s="12" customFormat="1" ht="17.7" customHeight="1">
      <c r="A36" s="111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5"/>
      <c r="S36" s="5"/>
      <c r="T36" s="5"/>
      <c r="U36" s="5"/>
      <c r="V36" s="5"/>
    </row>
    <row r="37" spans="1:22" s="38" customFormat="1" ht="22.1" customHeight="1">
      <c r="B37" s="20" t="s">
        <v>37</v>
      </c>
      <c r="C37" s="39"/>
      <c r="D37" s="67"/>
      <c r="E37" s="39"/>
      <c r="F37" s="108" t="s">
        <v>22</v>
      </c>
      <c r="G37" s="108"/>
      <c r="H37" s="55"/>
      <c r="I37" s="76" t="s">
        <v>38</v>
      </c>
      <c r="J37" s="21"/>
      <c r="K37" s="21"/>
      <c r="L37" s="21"/>
      <c r="M37" s="21"/>
      <c r="N37" s="21"/>
      <c r="O37" s="21"/>
      <c r="P37" s="21"/>
      <c r="Q37" s="21"/>
      <c r="R37" s="5"/>
      <c r="S37" s="5"/>
      <c r="T37" s="5"/>
      <c r="U37" s="5"/>
      <c r="V37" s="5"/>
    </row>
    <row r="38" spans="1:22" s="38" customFormat="1" ht="19.7" customHeight="1">
      <c r="B38" s="20"/>
      <c r="C38" s="21"/>
      <c r="D38" s="21"/>
      <c r="E38" s="54"/>
      <c r="F38" s="21"/>
      <c r="G38" s="41"/>
      <c r="H38" s="40"/>
      <c r="I38" s="21"/>
      <c r="J38" s="21"/>
      <c r="K38" s="21"/>
      <c r="L38" s="21"/>
      <c r="M38" s="21"/>
      <c r="N38" s="21"/>
      <c r="O38" s="21"/>
      <c r="P38" s="21"/>
      <c r="Q38" s="21"/>
      <c r="R38" s="5"/>
      <c r="S38" s="5"/>
      <c r="T38" s="5"/>
      <c r="U38" s="5"/>
      <c r="V38" s="5"/>
    </row>
    <row r="39" spans="1:22" s="38" customFormat="1" ht="15.65">
      <c r="B39" s="20" t="s">
        <v>39</v>
      </c>
      <c r="C39" s="39"/>
      <c r="D39" s="51"/>
      <c r="E39" s="39"/>
      <c r="F39" s="51"/>
      <c r="G39" s="56"/>
      <c r="H39" s="56"/>
      <c r="I39" s="76" t="s">
        <v>42</v>
      </c>
      <c r="J39" s="21"/>
      <c r="K39" s="21"/>
      <c r="L39" s="21"/>
      <c r="M39" s="21"/>
      <c r="N39" s="21"/>
      <c r="O39" s="21"/>
      <c r="P39" s="21"/>
      <c r="Q39" s="21"/>
      <c r="R39" s="5"/>
      <c r="S39" s="5"/>
      <c r="T39" s="5"/>
      <c r="U39" s="5"/>
      <c r="V39" s="5"/>
    </row>
    <row r="40" spans="1:22" s="7" customFormat="1" ht="18.350000000000001">
      <c r="B40" s="16"/>
      <c r="C40" s="6"/>
      <c r="D40" s="6"/>
      <c r="E40" s="3"/>
      <c r="F40" s="17"/>
      <c r="G40" s="17"/>
      <c r="H40" s="17"/>
      <c r="I40" s="2"/>
      <c r="J40" s="2"/>
      <c r="K40" s="2"/>
      <c r="L40" s="2"/>
      <c r="M40" s="2"/>
      <c r="N40" s="2"/>
      <c r="O40" s="2"/>
      <c r="P40" s="2"/>
      <c r="Q40" s="2"/>
      <c r="R40" s="5"/>
      <c r="S40" s="5"/>
      <c r="T40" s="5"/>
      <c r="U40" s="5"/>
      <c r="V40" s="5"/>
    </row>
    <row r="41" spans="1:22">
      <c r="C41" s="77"/>
      <c r="D41" s="77"/>
      <c r="E41" s="77"/>
      <c r="F41" s="78"/>
      <c r="G41" s="77"/>
      <c r="H41" s="77"/>
      <c r="I41" s="77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31">
    <mergeCell ref="A11:U11"/>
    <mergeCell ref="A12:U12"/>
    <mergeCell ref="A26:C26"/>
    <mergeCell ref="B19:B21"/>
    <mergeCell ref="C19:C21"/>
    <mergeCell ref="R19:V19"/>
    <mergeCell ref="R20:R21"/>
    <mergeCell ref="S20:V20"/>
    <mergeCell ref="A13:P13"/>
    <mergeCell ref="A18:P18"/>
    <mergeCell ref="I20:Q20"/>
    <mergeCell ref="D19:G19"/>
    <mergeCell ref="E20:G20"/>
    <mergeCell ref="A17:B17"/>
    <mergeCell ref="C15:K15"/>
    <mergeCell ref="F37:G37"/>
    <mergeCell ref="A16:B16"/>
    <mergeCell ref="C16:D16"/>
    <mergeCell ref="A36:Q36"/>
    <mergeCell ref="D20:D21"/>
    <mergeCell ref="H20:H21"/>
    <mergeCell ref="A23:C23"/>
    <mergeCell ref="H19:Q19"/>
    <mergeCell ref="A19:A21"/>
    <mergeCell ref="A33:F33"/>
    <mergeCell ref="A25:C25"/>
    <mergeCell ref="A34:F34"/>
    <mergeCell ref="A31:Q31"/>
    <mergeCell ref="B32:C32"/>
    <mergeCell ref="A28:C28"/>
    <mergeCell ref="A27:C27"/>
  </mergeCells>
  <pageMargins left="0.70866141732283461" right="0.70866141732283461" top="0.74803149606299213" bottom="0.74803149606299213" header="0.31496062992125984" footer="0.31496062992125984"/>
  <pageSetup paperSize="9" scale="72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4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2024-05-16T02:12:26Z</dcterms:modified>
</cp:coreProperties>
</file>